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48C0490-F3F9-46DA-9633-618F812F29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1" l="1"/>
  <c r="D54" i="1"/>
  <c r="C54" i="1"/>
  <c r="C58" i="1" l="1"/>
  <c r="E56" i="1"/>
  <c r="E54" i="1"/>
  <c r="E58" i="1" l="1"/>
  <c r="I56" i="1"/>
  <c r="Q56" i="1" l="1"/>
  <c r="O56" i="1"/>
  <c r="K56" i="1"/>
  <c r="D56" i="1"/>
  <c r="G56" i="1" l="1"/>
  <c r="G54" i="1"/>
  <c r="F54" i="1"/>
  <c r="H54" i="1"/>
  <c r="I54" i="1"/>
  <c r="F56" i="1"/>
  <c r="H56" i="1"/>
  <c r="D58" i="1"/>
  <c r="L56" i="1"/>
  <c r="M56" i="1"/>
  <c r="N56" i="1"/>
  <c r="P56" i="1"/>
  <c r="L54" i="1"/>
  <c r="M54" i="1"/>
  <c r="N54" i="1"/>
  <c r="O54" i="1"/>
  <c r="P54" i="1"/>
  <c r="Q54" i="1"/>
  <c r="Q58" i="1" s="1"/>
  <c r="K54" i="1"/>
  <c r="F58" i="1" l="1"/>
  <c r="H58" i="1"/>
  <c r="G58" i="1"/>
  <c r="I58" i="1"/>
  <c r="P58" i="1"/>
  <c r="O58" i="1"/>
  <c r="M58" i="1"/>
  <c r="K58" i="1"/>
  <c r="J49" i="1"/>
  <c r="J50" i="1"/>
  <c r="J51" i="1"/>
  <c r="J52" i="1"/>
  <c r="J5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3" i="1"/>
  <c r="L58" i="1" l="1"/>
  <c r="N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source Florence</t>
        </r>
      </text>
    </comment>
    <comment ref="D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source Florence</t>
        </r>
      </text>
    </comment>
    <comment ref="E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Auteur:</t>
        </r>
        <r>
          <rPr>
            <sz val="9"/>
            <color indexed="81"/>
            <rFont val="Tahoma"/>
            <charset val="1"/>
          </rPr>
          <t xml:space="preserve">
source Florence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E-REFOUL</t>
        </r>
      </text>
    </comment>
    <comment ref="G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charset val="1"/>
          </rPr>
          <t xml:space="preserve">
E-REGPRE type brise charge</t>
        </r>
      </text>
    </comment>
    <comment ref="H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E-REGPRE hors brise charge</t>
        </r>
      </text>
    </comment>
    <comment ref="I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source Florence</t>
        </r>
      </text>
    </comment>
  </commentList>
</comments>
</file>

<file path=xl/sharedStrings.xml><?xml version="1.0" encoding="utf-8"?>
<sst xmlns="http://schemas.openxmlformats.org/spreadsheetml/2006/main" count="125" uniqueCount="72">
  <si>
    <t>Brise-charge</t>
  </si>
  <si>
    <t>Pompage / surpresseur</t>
  </si>
  <si>
    <t>Régulateur de pression</t>
  </si>
  <si>
    <t>Réservoir</t>
  </si>
  <si>
    <t>Total</t>
  </si>
  <si>
    <t>ADD DISTRI</t>
  </si>
  <si>
    <t>ADD EAU BRUTE</t>
  </si>
  <si>
    <t>ADD EAU POTABLE</t>
  </si>
  <si>
    <t>DISTRI</t>
  </si>
  <si>
    <t>VIDANGE</t>
  </si>
  <si>
    <t>(vide)</t>
  </si>
  <si>
    <t>Total général</t>
  </si>
  <si>
    <t>ALLEVARD</t>
  </si>
  <si>
    <t>BARRAUX</t>
  </si>
  <si>
    <t>BERNIN</t>
  </si>
  <si>
    <t>BIVIERS</t>
  </si>
  <si>
    <t>CHAMROUSSE</t>
  </si>
  <si>
    <t>CHAPAREILLAN</t>
  </si>
  <si>
    <t>CRETS EN BELLEDONNE</t>
  </si>
  <si>
    <t>CROLLES</t>
  </si>
  <si>
    <t>FROGES</t>
  </si>
  <si>
    <t>GONCELIN</t>
  </si>
  <si>
    <t>HURTIERES</t>
  </si>
  <si>
    <t>LA BUISSIERE</t>
  </si>
  <si>
    <t>LA CHAPELLE DU BARD</t>
  </si>
  <si>
    <t>LA COMBE DE LANCEY</t>
  </si>
  <si>
    <t>LA FLACHERE</t>
  </si>
  <si>
    <t>LA PIERRE</t>
  </si>
  <si>
    <t>LA TERRASSE</t>
  </si>
  <si>
    <t>LAVAL-EN-BELLEDONNE</t>
  </si>
  <si>
    <t>LE CHAMP PRES FROGES</t>
  </si>
  <si>
    <t>LE CHEYLAS</t>
  </si>
  <si>
    <t>LE HAUT BREDA</t>
  </si>
  <si>
    <t>LE MOUTARET</t>
  </si>
  <si>
    <t>LE TOUVET</t>
  </si>
  <si>
    <t>LE VERSOUD</t>
  </si>
  <si>
    <t>LES ADRETS</t>
  </si>
  <si>
    <t>LUMBIN</t>
  </si>
  <si>
    <t>MONTBONNOT ST MARTIN</t>
  </si>
  <si>
    <t>PLATEAU DES PETITES ROCHES</t>
  </si>
  <si>
    <t>PONTCHARRA</t>
  </si>
  <si>
    <t>REVEL</t>
  </si>
  <si>
    <t>ST ISMIER</t>
  </si>
  <si>
    <t>ST JEAN LE VIEUX</t>
  </si>
  <si>
    <t>ST MARTIN D'URIAGE</t>
  </si>
  <si>
    <t>ST MAXIMIN</t>
  </si>
  <si>
    <t>ST MURY MONTEMOND</t>
  </si>
  <si>
    <t>ST NAZAIRE LES EYMES</t>
  </si>
  <si>
    <t>ST VINCENT DE MERCUZE</t>
  </si>
  <si>
    <t>STE AGNES</t>
  </si>
  <si>
    <t>STE MARIE D'ALLOIX</t>
  </si>
  <si>
    <t>STE MARIE DU MONT</t>
  </si>
  <si>
    <t>TENCIN</t>
  </si>
  <si>
    <t>THEYS</t>
  </si>
  <si>
    <t>VILLARD BONNOT</t>
  </si>
  <si>
    <t>linéaires  de réseau en KM</t>
  </si>
  <si>
    <t>communes</t>
  </si>
  <si>
    <t>DOMENE</t>
  </si>
  <si>
    <t>GIERES</t>
  </si>
  <si>
    <t>LAISSAUD</t>
  </si>
  <si>
    <t>MEYLAN</t>
  </si>
  <si>
    <t>MURIANETTE</t>
  </si>
  <si>
    <t>ST MARTIN D'HERES</t>
  </si>
  <si>
    <t>VAULNAVEYS-LE-HAUT</t>
  </si>
  <si>
    <t>VENON</t>
  </si>
  <si>
    <t>hors CCLG</t>
  </si>
  <si>
    <t>Total (CCLG)</t>
  </si>
  <si>
    <t>dont Hors CCLG</t>
  </si>
  <si>
    <t/>
  </si>
  <si>
    <t>traitement</t>
  </si>
  <si>
    <t>Site de captage</t>
  </si>
  <si>
    <t>Ouvrage de captage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</si>
</sst>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charset val="1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NumberFormat="1" applyFont="1" applyBorder="1"/>
    <xf numFmtId="43" fontId="4" fillId="0" borderId="1" xfId="1" applyFont="1" applyBorder="1"/>
    <xf numFmtId="0" fontId="5" fillId="2" borderId="1" xfId="0" applyFont="1" applyFill="1" applyBorder="1"/>
    <xf numFmtId="0" fontId="4" fillId="3" borderId="1" xfId="0" applyFont="1" applyFill="1" applyBorder="1" applyAlignment="1">
      <alignment horizontal="right"/>
    </xf>
    <xf numFmtId="43" fontId="4" fillId="3" borderId="1" xfId="1" applyFont="1" applyFill="1" applyBorder="1" applyAlignment="1">
      <alignment horizontal="right"/>
    </xf>
    <xf numFmtId="0" fontId="4" fillId="0" borderId="0" xfId="0" applyFont="1" applyBorder="1"/>
    <xf numFmtId="0" fontId="4" fillId="0" borderId="2" xfId="0" applyNumberFormat="1" applyFont="1" applyBorder="1"/>
    <xf numFmtId="0" fontId="4" fillId="0" borderId="5" xfId="0" applyFont="1" applyBorder="1"/>
    <xf numFmtId="0" fontId="7" fillId="0" borderId="1" xfId="0" applyFont="1" applyBorder="1"/>
    <xf numFmtId="0" fontId="7" fillId="3" borderId="1" xfId="0" applyFont="1" applyFill="1" applyBorder="1" applyAlignment="1">
      <alignment horizontal="right"/>
    </xf>
    <xf numFmtId="0" fontId="7" fillId="0" borderId="2" xfId="0" applyFont="1" applyBorder="1"/>
    <xf numFmtId="0" fontId="4" fillId="0" borderId="6" xfId="0" applyNumberFormat="1" applyFont="1" applyBorder="1"/>
    <xf numFmtId="0" fontId="4" fillId="3" borderId="6" xfId="0" applyFont="1" applyFill="1" applyBorder="1" applyAlignment="1">
      <alignment horizontal="right"/>
    </xf>
    <xf numFmtId="43" fontId="5" fillId="2" borderId="2" xfId="1" applyNumberFormat="1" applyFont="1" applyFill="1" applyBorder="1"/>
    <xf numFmtId="43" fontId="4" fillId="0" borderId="0" xfId="1" applyNumberFormat="1" applyFont="1"/>
    <xf numFmtId="43" fontId="5" fillId="2" borderId="1" xfId="1" applyNumberFormat="1" applyFont="1" applyFill="1" applyBorder="1"/>
    <xf numFmtId="164" fontId="5" fillId="2" borderId="2" xfId="1" applyNumberFormat="1" applyFont="1" applyFill="1" applyBorder="1"/>
    <xf numFmtId="164" fontId="4" fillId="0" borderId="0" xfId="1" applyNumberFormat="1" applyFont="1"/>
    <xf numFmtId="164" fontId="5" fillId="2" borderId="1" xfId="1" applyNumberFormat="1" applyFont="1" applyFill="1" applyBorder="1"/>
    <xf numFmtId="0" fontId="4" fillId="0" borderId="1" xfId="0" applyFont="1" applyBorder="1" applyAlignment="1">
      <alignment horizontal="left"/>
    </xf>
    <xf numFmtId="0" fontId="4" fillId="3" borderId="5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6" xfId="0" applyNumberFormat="1" applyFont="1" applyFill="1" applyBorder="1"/>
    <xf numFmtId="0" fontId="7" fillId="3" borderId="1" xfId="0" applyFont="1" applyFill="1" applyBorder="1"/>
    <xf numFmtId="0" fontId="4" fillId="3" borderId="1" xfId="0" applyNumberFormat="1" applyFont="1" applyFill="1" applyBorder="1"/>
    <xf numFmtId="43" fontId="4" fillId="3" borderId="1" xfId="1" applyFont="1" applyFill="1" applyBorder="1"/>
    <xf numFmtId="0" fontId="4" fillId="0" borderId="6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0" borderId="6" xfId="0" applyNumberFormat="1" applyFont="1" applyFill="1" applyBorder="1"/>
    <xf numFmtId="0" fontId="7" fillId="0" borderId="1" xfId="0" applyFont="1" applyFill="1" applyBorder="1"/>
    <xf numFmtId="0" fontId="4" fillId="0" borderId="1" xfId="0" applyNumberFormat="1" applyFont="1" applyFill="1" applyBorder="1"/>
    <xf numFmtId="0" fontId="4" fillId="0" borderId="1" xfId="0" applyFont="1" applyFill="1" applyBorder="1"/>
    <xf numFmtId="43" fontId="4" fillId="0" borderId="1" xfId="1" applyFont="1" applyFill="1" applyBorder="1"/>
    <xf numFmtId="0" fontId="4" fillId="0" borderId="2" xfId="0" applyNumberFormat="1" applyFont="1" applyFill="1" applyBorder="1"/>
    <xf numFmtId="0" fontId="7" fillId="0" borderId="2" xfId="0" applyFont="1" applyFill="1" applyBorder="1"/>
    <xf numFmtId="0" fontId="4" fillId="3" borderId="2" xfId="0" applyNumberFormat="1" applyFont="1" applyFill="1" applyBorder="1"/>
    <xf numFmtId="0" fontId="7" fillId="3" borderId="2" xfId="0" applyFont="1" applyFill="1" applyBorder="1"/>
    <xf numFmtId="0" fontId="8" fillId="4" borderId="0" xfId="0" applyFont="1" applyFill="1"/>
    <xf numFmtId="0" fontId="8" fillId="5" borderId="0" xfId="0" applyFont="1" applyFill="1"/>
    <xf numFmtId="0" fontId="10" fillId="0" borderId="0" xfId="0" applyFont="1"/>
    <xf numFmtId="0" fontId="4" fillId="2" borderId="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69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63" sqref="E63"/>
    </sheetView>
  </sheetViews>
  <sheetFormatPr baseColWidth="10" defaultColWidth="8.88671875" defaultRowHeight="13.8" x14ac:dyDescent="0.3"/>
  <cols>
    <col min="1" max="1" width="9" style="1" customWidth="1"/>
    <col min="2" max="2" width="24" style="1" bestFit="1" customWidth="1"/>
    <col min="3" max="3" width="8" style="1" customWidth="1"/>
    <col min="4" max="4" width="9.88671875" style="1" customWidth="1"/>
    <col min="5" max="5" width="9.6640625" style="1" bestFit="1" customWidth="1"/>
    <col min="6" max="6" width="10.33203125" style="1" bestFit="1" customWidth="1"/>
    <col min="7" max="7" width="6.44140625" style="1" bestFit="1" customWidth="1"/>
    <col min="8" max="8" width="12.109375" style="1" bestFit="1" customWidth="1"/>
    <col min="9" max="9" width="8.5546875" style="1" bestFit="1" customWidth="1"/>
    <col min="10" max="10" width="24" style="1" bestFit="1" customWidth="1"/>
    <col min="11" max="11" width="9.88671875" style="1" bestFit="1" customWidth="1"/>
    <col min="12" max="12" width="13.44140625" style="1" bestFit="1" customWidth="1"/>
    <col min="13" max="13" width="15.44140625" style="1" bestFit="1" customWidth="1"/>
    <col min="14" max="14" width="9" style="1" bestFit="1" customWidth="1"/>
    <col min="15" max="15" width="8.44140625" style="1" bestFit="1" customWidth="1"/>
    <col min="16" max="16" width="5.6640625" style="1" bestFit="1" customWidth="1"/>
    <col min="17" max="17" width="11.33203125" style="1" bestFit="1" customWidth="1"/>
    <col min="18" max="16384" width="8.88671875" style="1"/>
  </cols>
  <sheetData>
    <row r="1" spans="1:17" x14ac:dyDescent="0.3">
      <c r="J1" s="49" t="s">
        <v>55</v>
      </c>
      <c r="K1" s="49"/>
      <c r="L1" s="49"/>
      <c r="M1" s="49"/>
      <c r="N1" s="49"/>
      <c r="O1" s="49"/>
      <c r="P1" s="49"/>
      <c r="Q1" s="49"/>
    </row>
    <row r="2" spans="1:17" ht="27.6" x14ac:dyDescent="0.3">
      <c r="C2" s="2" t="s">
        <v>70</v>
      </c>
      <c r="D2" s="2" t="s">
        <v>71</v>
      </c>
      <c r="E2" s="2" t="s">
        <v>69</v>
      </c>
      <c r="F2" s="2" t="s">
        <v>1</v>
      </c>
      <c r="G2" s="2" t="s">
        <v>0</v>
      </c>
      <c r="H2" s="2" t="s">
        <v>2</v>
      </c>
      <c r="I2" s="2" t="s">
        <v>3</v>
      </c>
      <c r="J2" s="2" t="s">
        <v>56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3" t="s">
        <v>10</v>
      </c>
      <c r="Q2" s="3" t="s">
        <v>11</v>
      </c>
    </row>
    <row r="3" spans="1:17" x14ac:dyDescent="0.3">
      <c r="A3" s="12"/>
      <c r="B3" s="24" t="s">
        <v>12</v>
      </c>
      <c r="C3" s="16">
        <v>14</v>
      </c>
      <c r="D3" s="16">
        <v>17</v>
      </c>
      <c r="E3" s="16">
        <v>8</v>
      </c>
      <c r="F3" s="5">
        <v>9</v>
      </c>
      <c r="G3" s="13">
        <v>7</v>
      </c>
      <c r="H3" s="5" t="s">
        <v>68</v>
      </c>
      <c r="I3" s="5">
        <v>10</v>
      </c>
      <c r="J3" s="4" t="str">
        <f t="shared" ref="J3:J34" si="0">B3</f>
        <v>ALLEVARD</v>
      </c>
      <c r="K3" s="6">
        <v>0</v>
      </c>
      <c r="L3" s="6">
        <v>0</v>
      </c>
      <c r="M3" s="6">
        <v>18.080521432000001</v>
      </c>
      <c r="N3" s="6">
        <v>39.030094554000001</v>
      </c>
      <c r="O3" s="6">
        <v>0</v>
      </c>
      <c r="P3" s="6">
        <v>0</v>
      </c>
      <c r="Q3" s="6">
        <v>57.110615986000006</v>
      </c>
    </row>
    <row r="4" spans="1:17" x14ac:dyDescent="0.3">
      <c r="A4" s="12"/>
      <c r="B4" s="24" t="s">
        <v>13</v>
      </c>
      <c r="C4" s="16">
        <v>5</v>
      </c>
      <c r="D4" s="16">
        <v>6</v>
      </c>
      <c r="E4" s="16">
        <v>4</v>
      </c>
      <c r="F4" s="5">
        <v>5</v>
      </c>
      <c r="G4" s="13"/>
      <c r="H4" s="5" t="s">
        <v>68</v>
      </c>
      <c r="I4" s="5">
        <v>5</v>
      </c>
      <c r="J4" s="4" t="str">
        <f t="shared" si="0"/>
        <v>BARRAUX</v>
      </c>
      <c r="K4" s="6">
        <v>1.1120597940000001</v>
      </c>
      <c r="L4" s="6">
        <v>0.88565965699999993</v>
      </c>
      <c r="M4" s="6">
        <v>3.2751664740000002</v>
      </c>
      <c r="N4" s="6">
        <v>17.414641605</v>
      </c>
      <c r="O4" s="6">
        <v>0</v>
      </c>
      <c r="P4" s="6">
        <v>1.6221110000000001E-3</v>
      </c>
      <c r="Q4" s="6">
        <v>22.689149641</v>
      </c>
    </row>
    <row r="5" spans="1:17" x14ac:dyDescent="0.3">
      <c r="A5" s="12"/>
      <c r="B5" s="24" t="s">
        <v>14</v>
      </c>
      <c r="C5" s="16"/>
      <c r="D5" s="16"/>
      <c r="E5" s="16"/>
      <c r="F5" s="5">
        <v>1</v>
      </c>
      <c r="G5" s="13"/>
      <c r="H5" s="5" t="s">
        <v>68</v>
      </c>
      <c r="I5" s="5">
        <v>3</v>
      </c>
      <c r="J5" s="4" t="str">
        <f t="shared" si="0"/>
        <v>BERNIN</v>
      </c>
      <c r="K5" s="6">
        <v>0</v>
      </c>
      <c r="L5" s="6">
        <v>0</v>
      </c>
      <c r="M5" s="6">
        <v>3.253962187</v>
      </c>
      <c r="N5" s="6">
        <v>25.690021097000002</v>
      </c>
      <c r="O5" s="6">
        <v>0.19001521900000001</v>
      </c>
      <c r="P5" s="6">
        <v>0</v>
      </c>
      <c r="Q5" s="6">
        <v>29.133998503000001</v>
      </c>
    </row>
    <row r="6" spans="1:17" x14ac:dyDescent="0.3">
      <c r="A6" s="12"/>
      <c r="B6" s="24" t="s">
        <v>15</v>
      </c>
      <c r="C6" s="16"/>
      <c r="D6" s="16"/>
      <c r="E6" s="16"/>
      <c r="F6" s="5">
        <v>1</v>
      </c>
      <c r="G6" s="13"/>
      <c r="H6" s="5" t="s">
        <v>68</v>
      </c>
      <c r="I6" s="5">
        <v>9</v>
      </c>
      <c r="J6" s="4" t="str">
        <f t="shared" si="0"/>
        <v>BIVIERS</v>
      </c>
      <c r="K6" s="6">
        <v>0</v>
      </c>
      <c r="L6" s="6">
        <v>0</v>
      </c>
      <c r="M6" s="6">
        <v>9.8914322590000001</v>
      </c>
      <c r="N6" s="6">
        <v>36.603347708000001</v>
      </c>
      <c r="O6" s="6">
        <v>0.10360244</v>
      </c>
      <c r="P6" s="6">
        <v>0</v>
      </c>
      <c r="Q6" s="6">
        <v>46.598382407000003</v>
      </c>
    </row>
    <row r="7" spans="1:17" x14ac:dyDescent="0.3">
      <c r="A7" s="12"/>
      <c r="B7" s="24" t="s">
        <v>16</v>
      </c>
      <c r="C7" s="16">
        <v>1</v>
      </c>
      <c r="D7" s="16">
        <v>2</v>
      </c>
      <c r="E7" s="16">
        <v>2</v>
      </c>
      <c r="F7" s="5">
        <v>4</v>
      </c>
      <c r="G7" s="13"/>
      <c r="H7" s="5" t="s">
        <v>68</v>
      </c>
      <c r="I7" s="5">
        <v>4</v>
      </c>
      <c r="J7" s="4" t="str">
        <f t="shared" si="0"/>
        <v>CHAMROUSSE</v>
      </c>
      <c r="K7" s="6">
        <v>0</v>
      </c>
      <c r="L7" s="6">
        <v>0</v>
      </c>
      <c r="M7" s="6">
        <v>6.4965790160000001</v>
      </c>
      <c r="N7" s="6">
        <v>16.929594354999999</v>
      </c>
      <c r="O7" s="6">
        <v>0</v>
      </c>
      <c r="P7" s="6">
        <v>0</v>
      </c>
      <c r="Q7" s="6">
        <v>23.426173370999997</v>
      </c>
    </row>
    <row r="8" spans="1:17" x14ac:dyDescent="0.3">
      <c r="A8" s="12"/>
      <c r="B8" s="24" t="s">
        <v>17</v>
      </c>
      <c r="C8" s="16">
        <v>3</v>
      </c>
      <c r="D8" s="16">
        <v>3</v>
      </c>
      <c r="E8" s="16">
        <v>5</v>
      </c>
      <c r="F8" s="5"/>
      <c r="G8" s="13">
        <v>2</v>
      </c>
      <c r="H8" s="5" t="s">
        <v>68</v>
      </c>
      <c r="I8" s="5">
        <v>5</v>
      </c>
      <c r="J8" s="4" t="str">
        <f t="shared" si="0"/>
        <v>CHAPAREILLAN</v>
      </c>
      <c r="K8" s="6">
        <v>0</v>
      </c>
      <c r="L8" s="6">
        <v>0.75190120199999999</v>
      </c>
      <c r="M8" s="6">
        <v>4.1545738819999993</v>
      </c>
      <c r="N8" s="6">
        <v>25.204209553000002</v>
      </c>
      <c r="O8" s="6">
        <v>8.7602849999999996E-3</v>
      </c>
      <c r="P8" s="6">
        <v>0</v>
      </c>
      <c r="Q8" s="6">
        <v>30.119444922</v>
      </c>
    </row>
    <row r="9" spans="1:17" x14ac:dyDescent="0.3">
      <c r="A9" s="12"/>
      <c r="B9" s="24" t="s">
        <v>18</v>
      </c>
      <c r="C9" s="16">
        <v>15</v>
      </c>
      <c r="D9" s="16">
        <v>19</v>
      </c>
      <c r="E9" s="16">
        <v>9</v>
      </c>
      <c r="F9" s="5">
        <v>2</v>
      </c>
      <c r="G9" s="13">
        <v>7</v>
      </c>
      <c r="H9" s="5">
        <v>11</v>
      </c>
      <c r="I9" s="5">
        <v>12</v>
      </c>
      <c r="J9" s="4" t="str">
        <f t="shared" si="0"/>
        <v>CRETS EN BELLEDONNE</v>
      </c>
      <c r="K9" s="6">
        <v>0.30672406499999999</v>
      </c>
      <c r="L9" s="6">
        <v>0</v>
      </c>
      <c r="M9" s="6">
        <v>20.504614710999999</v>
      </c>
      <c r="N9" s="6">
        <v>54.143316336999995</v>
      </c>
      <c r="O9" s="6">
        <v>7.3239078999999999E-2</v>
      </c>
      <c r="P9" s="6">
        <v>0</v>
      </c>
      <c r="Q9" s="6">
        <v>75.027894191999991</v>
      </c>
    </row>
    <row r="10" spans="1:17" x14ac:dyDescent="0.3">
      <c r="A10" s="12"/>
      <c r="B10" s="24" t="s">
        <v>19</v>
      </c>
      <c r="C10" s="16"/>
      <c r="D10" s="16"/>
      <c r="E10" s="16"/>
      <c r="F10" s="5">
        <v>2</v>
      </c>
      <c r="G10" s="13"/>
      <c r="H10" s="5">
        <v>1</v>
      </c>
      <c r="I10" s="5">
        <v>6</v>
      </c>
      <c r="J10" s="4" t="str">
        <f t="shared" si="0"/>
        <v>CROLLES</v>
      </c>
      <c r="K10" s="6">
        <v>0</v>
      </c>
      <c r="L10" s="6">
        <v>0</v>
      </c>
      <c r="M10" s="6">
        <v>3.3368203315000002</v>
      </c>
      <c r="N10" s="6">
        <v>54.593180451000002</v>
      </c>
      <c r="O10" s="6">
        <v>0.127300793</v>
      </c>
      <c r="P10" s="6">
        <v>1.870116186</v>
      </c>
      <c r="Q10" s="6">
        <v>59.927417761500003</v>
      </c>
    </row>
    <row r="11" spans="1:17" x14ac:dyDescent="0.3">
      <c r="A11" s="25" t="s">
        <v>65</v>
      </c>
      <c r="B11" s="26" t="s">
        <v>57</v>
      </c>
      <c r="C11" s="17"/>
      <c r="D11" s="17"/>
      <c r="E11" s="17"/>
      <c r="F11" s="8">
        <v>1</v>
      </c>
      <c r="G11" s="14"/>
      <c r="H11" s="8" t="s">
        <v>68</v>
      </c>
      <c r="I11" s="8"/>
      <c r="J11" s="27" t="str">
        <f t="shared" si="0"/>
        <v>DOMENE</v>
      </c>
      <c r="K11" s="9">
        <v>0</v>
      </c>
      <c r="L11" s="9">
        <v>0</v>
      </c>
      <c r="M11" s="9">
        <v>3.5771335529999999</v>
      </c>
      <c r="N11" s="9">
        <v>0</v>
      </c>
      <c r="O11" s="9">
        <v>3.9295176000000001E-2</v>
      </c>
      <c r="P11" s="9">
        <v>0</v>
      </c>
      <c r="Q11" s="9">
        <v>3.6164287290000003</v>
      </c>
    </row>
    <row r="12" spans="1:17" x14ac:dyDescent="0.3">
      <c r="A12" s="12"/>
      <c r="B12" s="24" t="s">
        <v>20</v>
      </c>
      <c r="C12" s="16"/>
      <c r="D12" s="16"/>
      <c r="E12" s="16">
        <v>1</v>
      </c>
      <c r="F12" s="5">
        <v>1</v>
      </c>
      <c r="G12" s="13"/>
      <c r="H12" s="5" t="s">
        <v>68</v>
      </c>
      <c r="I12" s="5">
        <v>4</v>
      </c>
      <c r="J12" s="4" t="str">
        <f t="shared" si="0"/>
        <v>FROGES</v>
      </c>
      <c r="K12" s="6">
        <v>2.6092366069999997</v>
      </c>
      <c r="L12" s="6">
        <v>0</v>
      </c>
      <c r="M12" s="6">
        <v>0</v>
      </c>
      <c r="N12" s="6">
        <v>25.770947413000002</v>
      </c>
      <c r="O12" s="6">
        <v>5.4395556999999997E-2</v>
      </c>
      <c r="P12" s="6">
        <v>0</v>
      </c>
      <c r="Q12" s="6">
        <v>28.434579577000001</v>
      </c>
    </row>
    <row r="13" spans="1:17" x14ac:dyDescent="0.3">
      <c r="A13" s="25" t="s">
        <v>65</v>
      </c>
      <c r="B13" s="26" t="s">
        <v>58</v>
      </c>
      <c r="C13" s="17"/>
      <c r="D13" s="17"/>
      <c r="E13" s="17"/>
      <c r="F13" s="8"/>
      <c r="G13" s="14"/>
      <c r="H13" s="8" t="s">
        <v>68</v>
      </c>
      <c r="I13" s="8"/>
      <c r="J13" s="27" t="str">
        <f t="shared" si="0"/>
        <v>GIERES</v>
      </c>
      <c r="K13" s="9">
        <v>0</v>
      </c>
      <c r="L13" s="9">
        <v>0</v>
      </c>
      <c r="M13" s="9">
        <v>3.3651006200000002</v>
      </c>
      <c r="N13" s="9">
        <v>0</v>
      </c>
      <c r="O13" s="9">
        <v>0.45558990699999996</v>
      </c>
      <c r="P13" s="9">
        <v>0</v>
      </c>
      <c r="Q13" s="9">
        <v>3.820690527</v>
      </c>
    </row>
    <row r="14" spans="1:17" x14ac:dyDescent="0.3">
      <c r="A14" s="12"/>
      <c r="B14" s="24" t="s">
        <v>21</v>
      </c>
      <c r="C14" s="16">
        <v>3</v>
      </c>
      <c r="D14" s="16">
        <v>4</v>
      </c>
      <c r="E14" s="16">
        <v>3</v>
      </c>
      <c r="F14" s="5"/>
      <c r="G14" s="13">
        <v>2</v>
      </c>
      <c r="H14" s="5" t="s">
        <v>68</v>
      </c>
      <c r="I14" s="5">
        <v>4</v>
      </c>
      <c r="J14" s="4" t="str">
        <f t="shared" si="0"/>
        <v>GONCELIN</v>
      </c>
      <c r="K14" s="6">
        <v>0</v>
      </c>
      <c r="L14" s="6">
        <v>0</v>
      </c>
      <c r="M14" s="6">
        <v>5.1714817990000004</v>
      </c>
      <c r="N14" s="6">
        <v>19.199320035</v>
      </c>
      <c r="O14" s="6">
        <v>4.1265680000000006E-2</v>
      </c>
      <c r="P14" s="6">
        <v>0</v>
      </c>
      <c r="Q14" s="6">
        <v>24.412067514000004</v>
      </c>
    </row>
    <row r="15" spans="1:17" x14ac:dyDescent="0.3">
      <c r="A15" s="12"/>
      <c r="B15" s="24" t="s">
        <v>22</v>
      </c>
      <c r="C15" s="16">
        <v>2</v>
      </c>
      <c r="D15" s="16">
        <v>2</v>
      </c>
      <c r="E15" s="16">
        <v>2</v>
      </c>
      <c r="F15" s="5"/>
      <c r="G15" s="13">
        <v>2</v>
      </c>
      <c r="H15" s="5" t="s">
        <v>68</v>
      </c>
      <c r="I15" s="5">
        <v>2</v>
      </c>
      <c r="J15" s="4" t="str">
        <f t="shared" si="0"/>
        <v>HURTIERES</v>
      </c>
      <c r="K15" s="6">
        <v>0</v>
      </c>
      <c r="L15" s="6">
        <v>0</v>
      </c>
      <c r="M15" s="6">
        <v>2.4145993719999996</v>
      </c>
      <c r="N15" s="6">
        <v>5.2592809819999999</v>
      </c>
      <c r="O15" s="6">
        <v>5.1053110000000004E-3</v>
      </c>
      <c r="P15" s="6">
        <v>0</v>
      </c>
      <c r="Q15" s="6">
        <v>7.6789856649999999</v>
      </c>
    </row>
    <row r="16" spans="1:17" x14ac:dyDescent="0.3">
      <c r="A16" s="12"/>
      <c r="B16" s="24" t="s">
        <v>23</v>
      </c>
      <c r="C16" s="16">
        <v>2</v>
      </c>
      <c r="D16" s="16">
        <v>2</v>
      </c>
      <c r="E16" s="16">
        <v>2</v>
      </c>
      <c r="F16" s="5"/>
      <c r="G16" s="13">
        <v>2</v>
      </c>
      <c r="H16" s="5" t="s">
        <v>68</v>
      </c>
      <c r="I16" s="5">
        <v>2</v>
      </c>
      <c r="J16" s="4" t="str">
        <f t="shared" si="0"/>
        <v>LA BUISSIERE</v>
      </c>
      <c r="K16" s="6">
        <v>0</v>
      </c>
      <c r="L16" s="6">
        <v>2.954828918</v>
      </c>
      <c r="M16" s="6">
        <v>2.8829329999999998E-3</v>
      </c>
      <c r="N16" s="6">
        <v>4.7732120160000004</v>
      </c>
      <c r="O16" s="6">
        <v>0</v>
      </c>
      <c r="P16" s="6">
        <v>0</v>
      </c>
      <c r="Q16" s="6">
        <v>7.7309238670000004</v>
      </c>
    </row>
    <row r="17" spans="1:17" x14ac:dyDescent="0.3">
      <c r="A17" s="12"/>
      <c r="B17" s="24" t="s">
        <v>24</v>
      </c>
      <c r="C17" s="16">
        <v>1</v>
      </c>
      <c r="D17" s="16">
        <v>1</v>
      </c>
      <c r="E17" s="16">
        <v>2</v>
      </c>
      <c r="F17" s="5"/>
      <c r="G17" s="13"/>
      <c r="H17" s="5">
        <v>1</v>
      </c>
      <c r="I17" s="5">
        <v>6</v>
      </c>
      <c r="J17" s="4" t="str">
        <f t="shared" si="0"/>
        <v>LA CHAPELLE DU BARD</v>
      </c>
      <c r="K17" s="6">
        <v>2.1994932439999997</v>
      </c>
      <c r="L17" s="6">
        <v>0</v>
      </c>
      <c r="M17" s="6">
        <v>6.8468677329999998</v>
      </c>
      <c r="N17" s="6">
        <v>11.338232021</v>
      </c>
      <c r="O17" s="6">
        <v>0</v>
      </c>
      <c r="P17" s="6">
        <v>0</v>
      </c>
      <c r="Q17" s="6">
        <v>20.384592997999999</v>
      </c>
    </row>
    <row r="18" spans="1:17" x14ac:dyDescent="0.3">
      <c r="A18" s="12"/>
      <c r="B18" s="24" t="s">
        <v>25</v>
      </c>
      <c r="C18" s="16">
        <v>6</v>
      </c>
      <c r="D18" s="16">
        <v>6</v>
      </c>
      <c r="E18" s="16">
        <v>2</v>
      </c>
      <c r="F18" s="5"/>
      <c r="G18" s="13"/>
      <c r="H18" s="5" t="s">
        <v>68</v>
      </c>
      <c r="I18" s="5">
        <v>3</v>
      </c>
      <c r="J18" s="4" t="str">
        <f t="shared" si="0"/>
        <v>LA COMBE DE LANCEY</v>
      </c>
      <c r="K18" s="6">
        <v>0</v>
      </c>
      <c r="L18" s="6">
        <v>0</v>
      </c>
      <c r="M18" s="6">
        <v>3.6683924820000002</v>
      </c>
      <c r="N18" s="6">
        <v>15.473503017999999</v>
      </c>
      <c r="O18" s="6">
        <v>6.5655246E-2</v>
      </c>
      <c r="P18" s="6">
        <v>0</v>
      </c>
      <c r="Q18" s="6">
        <v>19.207550745999995</v>
      </c>
    </row>
    <row r="19" spans="1:17" x14ac:dyDescent="0.3">
      <c r="A19" s="12"/>
      <c r="B19" s="24" t="s">
        <v>26</v>
      </c>
      <c r="C19" s="16">
        <v>3</v>
      </c>
      <c r="D19" s="16">
        <v>9</v>
      </c>
      <c r="E19" s="16">
        <v>1</v>
      </c>
      <c r="F19" s="5"/>
      <c r="G19" s="13"/>
      <c r="H19" s="5" t="s">
        <v>68</v>
      </c>
      <c r="I19" s="5">
        <v>3</v>
      </c>
      <c r="J19" s="4" t="str">
        <f t="shared" si="0"/>
        <v>LA FLACHERE</v>
      </c>
      <c r="K19" s="6">
        <v>0</v>
      </c>
      <c r="L19" s="6">
        <v>0</v>
      </c>
      <c r="M19" s="6">
        <v>0.299391464</v>
      </c>
      <c r="N19" s="6">
        <v>3.5875418699999999</v>
      </c>
      <c r="O19" s="6">
        <v>0.30851151399999999</v>
      </c>
      <c r="P19" s="6">
        <v>0</v>
      </c>
      <c r="Q19" s="6">
        <v>4.1954448480000002</v>
      </c>
    </row>
    <row r="20" spans="1:17" x14ac:dyDescent="0.3">
      <c r="A20" s="12"/>
      <c r="B20" s="24" t="s">
        <v>27</v>
      </c>
      <c r="C20" s="16">
        <v>1</v>
      </c>
      <c r="D20" s="16">
        <v>1</v>
      </c>
      <c r="E20" s="16">
        <v>2</v>
      </c>
      <c r="F20" s="5"/>
      <c r="G20" s="13"/>
      <c r="H20" s="5" t="s">
        <v>68</v>
      </c>
      <c r="I20" s="5">
        <v>2</v>
      </c>
      <c r="J20" s="4" t="str">
        <f t="shared" si="0"/>
        <v>LA PIERRE</v>
      </c>
      <c r="K20" s="6">
        <v>0</v>
      </c>
      <c r="L20" s="6">
        <v>0</v>
      </c>
      <c r="M20" s="6">
        <v>0.50066590399999999</v>
      </c>
      <c r="N20" s="6">
        <v>5.3068358529999999</v>
      </c>
      <c r="O20" s="6">
        <v>0.108519452</v>
      </c>
      <c r="P20" s="6">
        <v>0</v>
      </c>
      <c r="Q20" s="6">
        <v>5.9160212090000002</v>
      </c>
    </row>
    <row r="21" spans="1:17" x14ac:dyDescent="0.3">
      <c r="A21" s="12"/>
      <c r="B21" s="24" t="s">
        <v>28</v>
      </c>
      <c r="C21" s="32"/>
      <c r="D21" s="32"/>
      <c r="E21" s="32">
        <v>1</v>
      </c>
      <c r="F21" s="34"/>
      <c r="G21" s="33">
        <v>1</v>
      </c>
      <c r="H21" s="34" t="s">
        <v>68</v>
      </c>
      <c r="I21" s="34">
        <v>3</v>
      </c>
      <c r="J21" s="4" t="str">
        <f t="shared" si="0"/>
        <v>LA TERRASSE</v>
      </c>
      <c r="K21" s="6">
        <v>0</v>
      </c>
      <c r="L21" s="6">
        <v>0</v>
      </c>
      <c r="M21" s="6">
        <v>1.6681896780000001</v>
      </c>
      <c r="N21" s="6">
        <v>19.179495742</v>
      </c>
      <c r="O21" s="6">
        <v>1.8667152999999999E-2</v>
      </c>
      <c r="P21" s="6">
        <v>0</v>
      </c>
      <c r="Q21" s="6">
        <v>20.866352572999997</v>
      </c>
    </row>
    <row r="22" spans="1:17" x14ac:dyDescent="0.3">
      <c r="A22" s="25" t="s">
        <v>65</v>
      </c>
      <c r="B22" s="26" t="s">
        <v>59</v>
      </c>
      <c r="C22" s="28"/>
      <c r="D22" s="28"/>
      <c r="E22" s="28"/>
      <c r="F22" s="30"/>
      <c r="G22" s="29"/>
      <c r="H22" s="30" t="s">
        <v>68</v>
      </c>
      <c r="I22" s="30"/>
      <c r="J22" s="27" t="str">
        <f t="shared" si="0"/>
        <v>LAISSAUD</v>
      </c>
      <c r="K22" s="31">
        <v>0</v>
      </c>
      <c r="L22" s="31">
        <v>0</v>
      </c>
      <c r="M22" s="31">
        <v>0.18728440499999999</v>
      </c>
      <c r="N22" s="31">
        <v>0</v>
      </c>
      <c r="O22" s="31">
        <v>0</v>
      </c>
      <c r="P22" s="31">
        <v>0</v>
      </c>
      <c r="Q22" s="31">
        <v>0.18728440499999999</v>
      </c>
    </row>
    <row r="23" spans="1:17" x14ac:dyDescent="0.3">
      <c r="A23" s="12"/>
      <c r="B23" s="24" t="s">
        <v>29</v>
      </c>
      <c r="C23" s="16">
        <v>4</v>
      </c>
      <c r="D23" s="16">
        <v>5</v>
      </c>
      <c r="E23" s="16">
        <v>2</v>
      </c>
      <c r="F23" s="5"/>
      <c r="G23" s="13">
        <v>8</v>
      </c>
      <c r="H23" s="5">
        <v>10</v>
      </c>
      <c r="I23" s="5">
        <v>4</v>
      </c>
      <c r="J23" s="4" t="str">
        <f t="shared" si="0"/>
        <v>LAVAL-EN-BELLEDONNE</v>
      </c>
      <c r="K23" s="35">
        <v>0</v>
      </c>
      <c r="L23" s="35">
        <v>0</v>
      </c>
      <c r="M23" s="35">
        <v>12.916937679</v>
      </c>
      <c r="N23" s="35">
        <v>15.901038561</v>
      </c>
      <c r="O23" s="35">
        <v>0.83422732199999994</v>
      </c>
      <c r="P23" s="35">
        <v>0</v>
      </c>
      <c r="Q23" s="35">
        <v>29.652203562</v>
      </c>
    </row>
    <row r="24" spans="1:17" ht="12.6" customHeight="1" x14ac:dyDescent="0.3">
      <c r="A24" s="12"/>
      <c r="B24" s="24" t="s">
        <v>30</v>
      </c>
      <c r="C24" s="16"/>
      <c r="D24" s="16"/>
      <c r="E24" s="16">
        <v>1</v>
      </c>
      <c r="F24" s="5"/>
      <c r="G24" s="13"/>
      <c r="H24" s="5" t="s">
        <v>68</v>
      </c>
      <c r="I24" s="5">
        <v>3</v>
      </c>
      <c r="J24" s="4" t="str">
        <f t="shared" si="0"/>
        <v>LE CHAMP PRES FROGES</v>
      </c>
      <c r="K24" s="6">
        <v>1.2659802070000001</v>
      </c>
      <c r="L24" s="6">
        <v>0</v>
      </c>
      <c r="M24" s="6">
        <v>2.3284363199999998</v>
      </c>
      <c r="N24" s="6">
        <v>14.019179577999999</v>
      </c>
      <c r="O24" s="6">
        <v>0</v>
      </c>
      <c r="P24" s="6">
        <v>0</v>
      </c>
      <c r="Q24" s="6">
        <v>17.613596104999999</v>
      </c>
    </row>
    <row r="25" spans="1:17" x14ac:dyDescent="0.3">
      <c r="A25" s="12"/>
      <c r="B25" s="24" t="s">
        <v>31</v>
      </c>
      <c r="C25" s="16">
        <v>1</v>
      </c>
      <c r="D25" s="16">
        <v>1</v>
      </c>
      <c r="E25" s="16">
        <v>1</v>
      </c>
      <c r="F25" s="5"/>
      <c r="G25" s="13"/>
      <c r="H25" s="5">
        <v>3</v>
      </c>
      <c r="I25" s="5">
        <v>3</v>
      </c>
      <c r="J25" s="4" t="str">
        <f t="shared" si="0"/>
        <v>LE CHEYLAS</v>
      </c>
      <c r="K25" s="6">
        <v>0.67157788500000004</v>
      </c>
      <c r="L25" s="6">
        <v>0</v>
      </c>
      <c r="M25" s="6">
        <v>0.88008090900000002</v>
      </c>
      <c r="N25" s="6">
        <v>29.224750296</v>
      </c>
      <c r="O25" s="6">
        <v>0.27517134299999996</v>
      </c>
      <c r="P25" s="6">
        <v>0</v>
      </c>
      <c r="Q25" s="6">
        <v>31.051580432999994</v>
      </c>
    </row>
    <row r="26" spans="1:17" x14ac:dyDescent="0.3">
      <c r="A26" s="12"/>
      <c r="B26" s="24" t="s">
        <v>32</v>
      </c>
      <c r="C26" s="16">
        <v>11</v>
      </c>
      <c r="D26" s="16">
        <v>20</v>
      </c>
      <c r="E26" s="16">
        <v>3</v>
      </c>
      <c r="F26" s="5"/>
      <c r="G26" s="13">
        <v>5</v>
      </c>
      <c r="H26" s="5" t="s">
        <v>68</v>
      </c>
      <c r="I26" s="5">
        <v>11</v>
      </c>
      <c r="J26" s="4" t="str">
        <f t="shared" si="0"/>
        <v>LE HAUT BREDA</v>
      </c>
      <c r="K26" s="6">
        <v>0</v>
      </c>
      <c r="L26" s="6">
        <v>0</v>
      </c>
      <c r="M26" s="6">
        <v>5.6310052779999999</v>
      </c>
      <c r="N26" s="6">
        <v>24.460528718000003</v>
      </c>
      <c r="O26" s="6">
        <v>0.172407276</v>
      </c>
      <c r="P26" s="6">
        <v>0</v>
      </c>
      <c r="Q26" s="6">
        <v>30.263941272000004</v>
      </c>
    </row>
    <row r="27" spans="1:17" x14ac:dyDescent="0.3">
      <c r="A27" s="12"/>
      <c r="B27" s="24" t="s">
        <v>33</v>
      </c>
      <c r="C27" s="16">
        <v>4</v>
      </c>
      <c r="D27" s="16">
        <v>4</v>
      </c>
      <c r="E27" s="16">
        <v>2</v>
      </c>
      <c r="F27" s="5">
        <v>1</v>
      </c>
      <c r="G27" s="13"/>
      <c r="H27" s="5" t="s">
        <v>68</v>
      </c>
      <c r="I27" s="5">
        <v>3</v>
      </c>
      <c r="J27" s="4" t="str">
        <f t="shared" si="0"/>
        <v>LE MOUTARET</v>
      </c>
      <c r="K27" s="6">
        <v>0</v>
      </c>
      <c r="L27" s="6">
        <v>0</v>
      </c>
      <c r="M27" s="6">
        <v>3.1958472550000003</v>
      </c>
      <c r="N27" s="6">
        <v>4.174976086</v>
      </c>
      <c r="O27" s="6">
        <v>7.2622299999999991E-4</v>
      </c>
      <c r="P27" s="6">
        <v>0</v>
      </c>
      <c r="Q27" s="6">
        <v>7.3715495639999986</v>
      </c>
    </row>
    <row r="28" spans="1:17" x14ac:dyDescent="0.3">
      <c r="A28" s="12"/>
      <c r="B28" s="36" t="s">
        <v>34</v>
      </c>
      <c r="C28" s="37">
        <v>7</v>
      </c>
      <c r="D28" s="37">
        <v>8</v>
      </c>
      <c r="E28" s="37">
        <v>9</v>
      </c>
      <c r="F28" s="39">
        <v>3</v>
      </c>
      <c r="G28" s="38"/>
      <c r="H28" s="39" t="s">
        <v>68</v>
      </c>
      <c r="I28" s="39">
        <v>7</v>
      </c>
      <c r="J28" s="40" t="str">
        <f t="shared" si="0"/>
        <v>LE TOUVET</v>
      </c>
      <c r="K28" s="41">
        <v>0</v>
      </c>
      <c r="L28" s="41">
        <v>0</v>
      </c>
      <c r="M28" s="41">
        <v>4.3371803829999998</v>
      </c>
      <c r="N28" s="41">
        <v>24.614713397999999</v>
      </c>
      <c r="O28" s="41">
        <v>0</v>
      </c>
      <c r="P28" s="41">
        <v>0</v>
      </c>
      <c r="Q28" s="41">
        <v>28.951893780999999</v>
      </c>
    </row>
    <row r="29" spans="1:17" x14ac:dyDescent="0.3">
      <c r="A29" s="12"/>
      <c r="B29" s="36" t="s">
        <v>35</v>
      </c>
      <c r="C29" s="37"/>
      <c r="D29" s="37"/>
      <c r="E29" s="37"/>
      <c r="F29" s="39">
        <v>1</v>
      </c>
      <c r="G29" s="38"/>
      <c r="H29" s="39" t="s">
        <v>68</v>
      </c>
      <c r="I29" s="39">
        <v>1</v>
      </c>
      <c r="J29" s="40" t="str">
        <f t="shared" si="0"/>
        <v>LE VERSOUD</v>
      </c>
      <c r="K29" s="41">
        <v>0</v>
      </c>
      <c r="L29" s="41">
        <v>0</v>
      </c>
      <c r="M29" s="41">
        <v>4.6951967329999995</v>
      </c>
      <c r="N29" s="41">
        <v>28.888749270000002</v>
      </c>
      <c r="O29" s="41">
        <v>9.1590532999999988E-2</v>
      </c>
      <c r="P29" s="41">
        <v>0</v>
      </c>
      <c r="Q29" s="41">
        <v>33.675536536000003</v>
      </c>
    </row>
    <row r="30" spans="1:17" x14ac:dyDescent="0.3">
      <c r="A30" s="12"/>
      <c r="B30" s="36" t="s">
        <v>36</v>
      </c>
      <c r="C30" s="37">
        <v>1</v>
      </c>
      <c r="D30" s="37">
        <v>1</v>
      </c>
      <c r="E30" s="37">
        <v>2</v>
      </c>
      <c r="F30" s="39">
        <v>2</v>
      </c>
      <c r="G30" s="38">
        <v>2</v>
      </c>
      <c r="H30" s="39">
        <v>3</v>
      </c>
      <c r="I30" s="39">
        <v>4</v>
      </c>
      <c r="J30" s="40" t="str">
        <f t="shared" si="0"/>
        <v>LES ADRETS</v>
      </c>
      <c r="K30" s="41">
        <v>3.3914521169999996</v>
      </c>
      <c r="L30" s="41">
        <v>0</v>
      </c>
      <c r="M30" s="41">
        <v>7.0669556469999995</v>
      </c>
      <c r="N30" s="41">
        <v>16.475309103000001</v>
      </c>
      <c r="O30" s="41">
        <v>6.1079789000000002E-2</v>
      </c>
      <c r="P30" s="41">
        <v>0</v>
      </c>
      <c r="Q30" s="41">
        <v>26.994796655999998</v>
      </c>
    </row>
    <row r="31" spans="1:17" x14ac:dyDescent="0.3">
      <c r="A31" s="12"/>
      <c r="B31" s="36" t="s">
        <v>37</v>
      </c>
      <c r="C31" s="32">
        <v>1</v>
      </c>
      <c r="D31" s="32">
        <v>1</v>
      </c>
      <c r="E31" s="32"/>
      <c r="F31" s="34"/>
      <c r="G31" s="33"/>
      <c r="H31" s="34" t="s">
        <v>68</v>
      </c>
      <c r="I31" s="34">
        <v>1</v>
      </c>
      <c r="J31" s="40" t="str">
        <f t="shared" si="0"/>
        <v>LUMBIN</v>
      </c>
      <c r="K31" s="41">
        <v>0</v>
      </c>
      <c r="L31" s="41">
        <v>0</v>
      </c>
      <c r="M31" s="41">
        <v>1.2326473060000001</v>
      </c>
      <c r="N31" s="41">
        <v>15.017718328000001</v>
      </c>
      <c r="O31" s="41">
        <v>0</v>
      </c>
      <c r="P31" s="41">
        <v>0</v>
      </c>
      <c r="Q31" s="41">
        <v>16.250365634000001</v>
      </c>
    </row>
    <row r="32" spans="1:17" x14ac:dyDescent="0.3">
      <c r="A32" s="25" t="s">
        <v>65</v>
      </c>
      <c r="B32" s="26" t="s">
        <v>60</v>
      </c>
      <c r="C32" s="28"/>
      <c r="D32" s="28"/>
      <c r="E32" s="28"/>
      <c r="F32" s="30"/>
      <c r="G32" s="29"/>
      <c r="H32" s="30" t="s">
        <v>68</v>
      </c>
      <c r="I32" s="30">
        <v>1</v>
      </c>
      <c r="J32" s="27" t="str">
        <f t="shared" si="0"/>
        <v>MEYLAN</v>
      </c>
      <c r="K32" s="31">
        <v>0</v>
      </c>
      <c r="L32" s="31">
        <v>0</v>
      </c>
      <c r="M32" s="31">
        <v>1.909936962</v>
      </c>
      <c r="N32" s="31">
        <v>7.2821490000000008E-3</v>
      </c>
      <c r="O32" s="31">
        <v>0</v>
      </c>
      <c r="P32" s="31">
        <v>0</v>
      </c>
      <c r="Q32" s="31">
        <v>1.9172191109999999</v>
      </c>
    </row>
    <row r="33" spans="1:17" x14ac:dyDescent="0.3">
      <c r="A33" s="12"/>
      <c r="B33" s="36" t="s">
        <v>38</v>
      </c>
      <c r="C33" s="32"/>
      <c r="D33" s="32"/>
      <c r="E33" s="32"/>
      <c r="F33" s="34"/>
      <c r="G33" s="33"/>
      <c r="H33" s="34" t="s">
        <v>68</v>
      </c>
      <c r="I33" s="34">
        <v>1</v>
      </c>
      <c r="J33" s="40" t="str">
        <f t="shared" si="0"/>
        <v>MONTBONNOT ST MARTIN</v>
      </c>
      <c r="K33" s="35">
        <v>0</v>
      </c>
      <c r="L33" s="35">
        <v>0</v>
      </c>
      <c r="M33" s="35">
        <v>15.292109</v>
      </c>
      <c r="N33" s="35">
        <v>40.223234372999997</v>
      </c>
      <c r="O33" s="35">
        <v>0</v>
      </c>
      <c r="P33" s="35">
        <v>0</v>
      </c>
      <c r="Q33" s="35">
        <v>55.515343372999993</v>
      </c>
    </row>
    <row r="34" spans="1:17" x14ac:dyDescent="0.3">
      <c r="A34" s="25" t="s">
        <v>65</v>
      </c>
      <c r="B34" s="26" t="s">
        <v>61</v>
      </c>
      <c r="C34" s="28"/>
      <c r="D34" s="28"/>
      <c r="E34" s="28"/>
      <c r="F34" s="30"/>
      <c r="G34" s="29"/>
      <c r="H34" s="30" t="s">
        <v>68</v>
      </c>
      <c r="I34" s="30"/>
      <c r="J34" s="27" t="str">
        <f t="shared" si="0"/>
        <v>MURIANETTE</v>
      </c>
      <c r="K34" s="31">
        <v>0</v>
      </c>
      <c r="L34" s="31">
        <v>0</v>
      </c>
      <c r="M34" s="31">
        <v>0.69976432300000002</v>
      </c>
      <c r="N34" s="31">
        <v>0</v>
      </c>
      <c r="O34" s="31">
        <v>0</v>
      </c>
      <c r="P34" s="31">
        <v>0</v>
      </c>
      <c r="Q34" s="31">
        <v>0.69976432300000002</v>
      </c>
    </row>
    <row r="35" spans="1:17" x14ac:dyDescent="0.3">
      <c r="A35" s="12"/>
      <c r="B35" s="36" t="s">
        <v>39</v>
      </c>
      <c r="C35" s="37">
        <v>15</v>
      </c>
      <c r="D35" s="37">
        <v>30</v>
      </c>
      <c r="E35" s="37">
        <v>7</v>
      </c>
      <c r="F35" s="39">
        <v>2</v>
      </c>
      <c r="G35" s="38">
        <v>2</v>
      </c>
      <c r="H35" s="39" t="s">
        <v>68</v>
      </c>
      <c r="I35" s="39">
        <v>9</v>
      </c>
      <c r="J35" s="40" t="str">
        <f t="shared" ref="J35:J53" si="1">B35</f>
        <v>PLATEAU DES PETITES ROCHES</v>
      </c>
      <c r="K35" s="35">
        <v>0</v>
      </c>
      <c r="L35" s="35">
        <v>0</v>
      </c>
      <c r="M35" s="35">
        <v>11.347713238000001</v>
      </c>
      <c r="N35" s="35">
        <v>34.173823806999998</v>
      </c>
      <c r="O35" s="35">
        <v>0.11780926100000001</v>
      </c>
      <c r="P35" s="35">
        <v>0</v>
      </c>
      <c r="Q35" s="35">
        <v>45.639346306000007</v>
      </c>
    </row>
    <row r="36" spans="1:17" x14ac:dyDescent="0.3">
      <c r="A36" s="12"/>
      <c r="B36" s="36" t="s">
        <v>40</v>
      </c>
      <c r="C36" s="37">
        <v>1</v>
      </c>
      <c r="D36" s="37">
        <v>2</v>
      </c>
      <c r="E36" s="37"/>
      <c r="F36" s="39">
        <v>2</v>
      </c>
      <c r="G36" s="38">
        <v>4</v>
      </c>
      <c r="H36" s="39" t="s">
        <v>68</v>
      </c>
      <c r="I36" s="39">
        <v>5</v>
      </c>
      <c r="J36" s="40" t="str">
        <f t="shared" si="1"/>
        <v>PONTCHARRA</v>
      </c>
      <c r="K36" s="41">
        <v>0.82424646900000009</v>
      </c>
      <c r="L36" s="41">
        <v>0</v>
      </c>
      <c r="M36" s="41">
        <v>7.9109525649999997</v>
      </c>
      <c r="N36" s="41">
        <v>49.825072861999999</v>
      </c>
      <c r="O36" s="41">
        <v>5.4134873E-2</v>
      </c>
      <c r="P36" s="41">
        <v>0</v>
      </c>
      <c r="Q36" s="41">
        <v>58.614406768999999</v>
      </c>
    </row>
    <row r="37" spans="1:17" x14ac:dyDescent="0.3">
      <c r="A37" s="12"/>
      <c r="B37" s="36" t="s">
        <v>41</v>
      </c>
      <c r="C37" s="37">
        <v>5</v>
      </c>
      <c r="D37" s="37">
        <v>5</v>
      </c>
      <c r="E37" s="37">
        <v>3</v>
      </c>
      <c r="F37" s="39"/>
      <c r="G37" s="38">
        <v>1</v>
      </c>
      <c r="H37" s="39" t="s">
        <v>68</v>
      </c>
      <c r="I37" s="39">
        <v>4</v>
      </c>
      <c r="J37" s="40" t="str">
        <f t="shared" si="1"/>
        <v>REVEL</v>
      </c>
      <c r="K37" s="41">
        <v>0</v>
      </c>
      <c r="L37" s="41">
        <v>0</v>
      </c>
      <c r="M37" s="41">
        <v>14.248103706</v>
      </c>
      <c r="N37" s="41">
        <v>26.944732325</v>
      </c>
      <c r="O37" s="41">
        <v>0.12750720500000001</v>
      </c>
      <c r="P37" s="41">
        <v>0</v>
      </c>
      <c r="Q37" s="41">
        <v>41.320343235999999</v>
      </c>
    </row>
    <row r="38" spans="1:17" x14ac:dyDescent="0.3">
      <c r="A38" s="12"/>
      <c r="B38" s="36" t="s">
        <v>42</v>
      </c>
      <c r="C38" s="37"/>
      <c r="D38" s="37"/>
      <c r="E38" s="37"/>
      <c r="F38" s="39">
        <v>2</v>
      </c>
      <c r="G38" s="38"/>
      <c r="H38" s="39" t="s">
        <v>68</v>
      </c>
      <c r="I38" s="39">
        <v>5</v>
      </c>
      <c r="J38" s="40" t="str">
        <f t="shared" si="1"/>
        <v>ST ISMIER</v>
      </c>
      <c r="K38" s="41">
        <v>0</v>
      </c>
      <c r="L38" s="41">
        <v>0</v>
      </c>
      <c r="M38" s="41">
        <v>5.5065811630000008</v>
      </c>
      <c r="N38" s="41">
        <v>59.563453604000003</v>
      </c>
      <c r="O38" s="41">
        <v>0</v>
      </c>
      <c r="P38" s="41">
        <v>0</v>
      </c>
      <c r="Q38" s="41">
        <v>65.07003476700001</v>
      </c>
    </row>
    <row r="39" spans="1:17" x14ac:dyDescent="0.3">
      <c r="A39" s="12"/>
      <c r="B39" s="36" t="s">
        <v>43</v>
      </c>
      <c r="C39" s="32"/>
      <c r="D39" s="32"/>
      <c r="E39" s="32">
        <v>1</v>
      </c>
      <c r="F39" s="34"/>
      <c r="G39" s="33">
        <v>1</v>
      </c>
      <c r="H39" s="34" t="s">
        <v>68</v>
      </c>
      <c r="I39" s="34">
        <v>1</v>
      </c>
      <c r="J39" s="40" t="str">
        <f t="shared" si="1"/>
        <v>ST JEAN LE VIEUX</v>
      </c>
      <c r="K39" s="41">
        <v>0</v>
      </c>
      <c r="L39" s="41">
        <v>0</v>
      </c>
      <c r="M39" s="41">
        <v>0</v>
      </c>
      <c r="N39" s="41">
        <v>9.2574310129999997</v>
      </c>
      <c r="O39" s="41">
        <v>3.0614599999999998E-3</v>
      </c>
      <c r="P39" s="41">
        <v>0</v>
      </c>
      <c r="Q39" s="41">
        <v>9.2604924730000011</v>
      </c>
    </row>
    <row r="40" spans="1:17" x14ac:dyDescent="0.3">
      <c r="A40" s="25" t="s">
        <v>65</v>
      </c>
      <c r="B40" s="26" t="s">
        <v>62</v>
      </c>
      <c r="C40" s="28"/>
      <c r="D40" s="28"/>
      <c r="E40" s="28"/>
      <c r="F40" s="30"/>
      <c r="G40" s="29"/>
      <c r="H40" s="30" t="s">
        <v>68</v>
      </c>
      <c r="I40" s="30"/>
      <c r="J40" s="27" t="str">
        <f t="shared" si="1"/>
        <v>ST MARTIN D'HERES</v>
      </c>
      <c r="K40" s="31">
        <v>0</v>
      </c>
      <c r="L40" s="31">
        <v>0</v>
      </c>
      <c r="M40" s="31">
        <v>0.21303888100000001</v>
      </c>
      <c r="N40" s="31">
        <v>0</v>
      </c>
      <c r="O40" s="31">
        <v>0</v>
      </c>
      <c r="P40" s="31">
        <v>0</v>
      </c>
      <c r="Q40" s="31">
        <v>0.21303888100000001</v>
      </c>
    </row>
    <row r="41" spans="1:17" x14ac:dyDescent="0.3">
      <c r="A41" s="12"/>
      <c r="B41" s="36" t="s">
        <v>44</v>
      </c>
      <c r="C41" s="37">
        <v>10</v>
      </c>
      <c r="D41" s="37">
        <v>23</v>
      </c>
      <c r="E41" s="37">
        <v>11</v>
      </c>
      <c r="F41" s="39"/>
      <c r="G41" s="38">
        <v>1</v>
      </c>
      <c r="H41" s="39" t="s">
        <v>68</v>
      </c>
      <c r="I41" s="39">
        <v>14</v>
      </c>
      <c r="J41" s="40" t="str">
        <f t="shared" si="1"/>
        <v>ST MARTIN D'URIAGE</v>
      </c>
      <c r="K41" s="35">
        <v>0</v>
      </c>
      <c r="L41" s="35">
        <v>0</v>
      </c>
      <c r="M41" s="35">
        <v>18.076035687000001</v>
      </c>
      <c r="N41" s="35">
        <v>79.351244980999994</v>
      </c>
      <c r="O41" s="35">
        <v>5.16236E-4</v>
      </c>
      <c r="P41" s="35">
        <v>6.0047765599999998</v>
      </c>
      <c r="Q41" s="35">
        <v>103.43257346399999</v>
      </c>
    </row>
    <row r="42" spans="1:17" x14ac:dyDescent="0.3">
      <c r="A42" s="12"/>
      <c r="B42" s="36" t="s">
        <v>45</v>
      </c>
      <c r="C42" s="37">
        <v>5</v>
      </c>
      <c r="D42" s="37">
        <v>8</v>
      </c>
      <c r="E42" s="37">
        <v>3</v>
      </c>
      <c r="F42" s="39"/>
      <c r="G42" s="38">
        <v>1</v>
      </c>
      <c r="H42" s="39" t="s">
        <v>68</v>
      </c>
      <c r="I42" s="39">
        <v>3</v>
      </c>
      <c r="J42" s="40" t="str">
        <f t="shared" si="1"/>
        <v>ST MAXIMIN</v>
      </c>
      <c r="K42" s="41">
        <v>0</v>
      </c>
      <c r="L42" s="41">
        <v>0</v>
      </c>
      <c r="M42" s="41">
        <v>2.4458925789999997</v>
      </c>
      <c r="N42" s="41">
        <v>9.0691876639999993</v>
      </c>
      <c r="O42" s="41">
        <v>1.4373991999999999E-2</v>
      </c>
      <c r="P42" s="41">
        <v>0</v>
      </c>
      <c r="Q42" s="41">
        <v>11.529454234999999</v>
      </c>
    </row>
    <row r="43" spans="1:17" x14ac:dyDescent="0.3">
      <c r="A43" s="12"/>
      <c r="B43" s="36" t="s">
        <v>46</v>
      </c>
      <c r="C43" s="37">
        <v>3</v>
      </c>
      <c r="D43" s="37">
        <v>4</v>
      </c>
      <c r="E43" s="37">
        <v>2</v>
      </c>
      <c r="F43" s="39"/>
      <c r="G43" s="38"/>
      <c r="H43" s="39" t="s">
        <v>68</v>
      </c>
      <c r="I43" s="39">
        <v>3</v>
      </c>
      <c r="J43" s="40" t="str">
        <f t="shared" si="1"/>
        <v>ST MURY MONTEMOND</v>
      </c>
      <c r="K43" s="41">
        <v>0</v>
      </c>
      <c r="L43" s="41">
        <v>0</v>
      </c>
      <c r="M43" s="41">
        <v>2.3517877060000001</v>
      </c>
      <c r="N43" s="41">
        <v>6.6725208719999998</v>
      </c>
      <c r="O43" s="41">
        <v>9.779144E-3</v>
      </c>
      <c r="P43" s="41">
        <v>0</v>
      </c>
      <c r="Q43" s="41">
        <v>9.0340877220000007</v>
      </c>
    </row>
    <row r="44" spans="1:17" x14ac:dyDescent="0.3">
      <c r="A44" s="12"/>
      <c r="B44" s="36" t="s">
        <v>47</v>
      </c>
      <c r="C44" s="37">
        <v>1</v>
      </c>
      <c r="D44" s="37">
        <v>2</v>
      </c>
      <c r="E44" s="37">
        <v>3</v>
      </c>
      <c r="F44" s="39"/>
      <c r="G44" s="38">
        <v>2</v>
      </c>
      <c r="H44" s="39" t="s">
        <v>68</v>
      </c>
      <c r="I44" s="39">
        <v>3</v>
      </c>
      <c r="J44" s="40" t="str">
        <f t="shared" si="1"/>
        <v>ST NAZAIRE LES EYMES</v>
      </c>
      <c r="K44" s="41">
        <v>0</v>
      </c>
      <c r="L44" s="41">
        <v>0</v>
      </c>
      <c r="M44" s="41">
        <v>4.7174361429999996</v>
      </c>
      <c r="N44" s="41">
        <v>22.405257004999999</v>
      </c>
      <c r="O44" s="41">
        <v>0.16576170300000001</v>
      </c>
      <c r="P44" s="41">
        <v>0</v>
      </c>
      <c r="Q44" s="41">
        <v>27.288454850999997</v>
      </c>
    </row>
    <row r="45" spans="1:17" x14ac:dyDescent="0.3">
      <c r="A45" s="12"/>
      <c r="B45" s="36" t="s">
        <v>48</v>
      </c>
      <c r="C45" s="37">
        <v>2</v>
      </c>
      <c r="D45" s="37">
        <v>3</v>
      </c>
      <c r="E45" s="37">
        <v>2</v>
      </c>
      <c r="F45" s="39">
        <v>1</v>
      </c>
      <c r="G45" s="38"/>
      <c r="H45" s="39" t="s">
        <v>68</v>
      </c>
      <c r="I45" s="39">
        <v>2</v>
      </c>
      <c r="J45" s="40" t="str">
        <f t="shared" si="1"/>
        <v>ST VINCENT DE MERCUZE</v>
      </c>
      <c r="K45" s="41">
        <v>0</v>
      </c>
      <c r="L45" s="41">
        <v>0</v>
      </c>
      <c r="M45" s="41">
        <v>4.143348037</v>
      </c>
      <c r="N45" s="41">
        <v>18.013855543000002</v>
      </c>
      <c r="O45" s="41">
        <v>4.9195757999999999E-2</v>
      </c>
      <c r="P45" s="41">
        <v>0</v>
      </c>
      <c r="Q45" s="41">
        <v>22.206399338000004</v>
      </c>
    </row>
    <row r="46" spans="1:17" x14ac:dyDescent="0.3">
      <c r="A46" s="12"/>
      <c r="B46" s="36" t="s">
        <v>49</v>
      </c>
      <c r="C46" s="37">
        <v>13</v>
      </c>
      <c r="D46" s="37">
        <v>16</v>
      </c>
      <c r="E46" s="37">
        <v>3</v>
      </c>
      <c r="F46" s="39"/>
      <c r="G46" s="38"/>
      <c r="H46" s="39" t="s">
        <v>68</v>
      </c>
      <c r="I46" s="39">
        <v>6</v>
      </c>
      <c r="J46" s="40" t="str">
        <f t="shared" si="1"/>
        <v>STE AGNES</v>
      </c>
      <c r="K46" s="41">
        <v>0</v>
      </c>
      <c r="L46" s="41">
        <v>0</v>
      </c>
      <c r="M46" s="41">
        <v>20.085504057999998</v>
      </c>
      <c r="N46" s="41">
        <v>13.280859002</v>
      </c>
      <c r="O46" s="41">
        <v>0.26968229500000002</v>
      </c>
      <c r="P46" s="41">
        <v>0</v>
      </c>
      <c r="Q46" s="41">
        <v>33.636045354999993</v>
      </c>
    </row>
    <row r="47" spans="1:17" x14ac:dyDescent="0.3">
      <c r="A47" s="12"/>
      <c r="B47" s="36" t="s">
        <v>50</v>
      </c>
      <c r="C47" s="37"/>
      <c r="D47" s="37"/>
      <c r="E47" s="37">
        <v>1</v>
      </c>
      <c r="F47" s="39"/>
      <c r="G47" s="38"/>
      <c r="H47" s="39" t="s">
        <v>68</v>
      </c>
      <c r="I47" s="39">
        <v>2</v>
      </c>
      <c r="J47" s="40" t="str">
        <f t="shared" si="1"/>
        <v>STE MARIE D'ALLOIX</v>
      </c>
      <c r="K47" s="41">
        <v>0</v>
      </c>
      <c r="L47" s="41">
        <v>0</v>
      </c>
      <c r="M47" s="41">
        <v>0</v>
      </c>
      <c r="N47" s="41">
        <v>6.2038944119999995</v>
      </c>
      <c r="O47" s="41">
        <v>0.108068359</v>
      </c>
      <c r="P47" s="41">
        <v>0</v>
      </c>
      <c r="Q47" s="41">
        <v>6.3119627709999993</v>
      </c>
    </row>
    <row r="48" spans="1:17" x14ac:dyDescent="0.3">
      <c r="A48" s="12"/>
      <c r="B48" s="36" t="s">
        <v>51</v>
      </c>
      <c r="C48" s="37">
        <v>10</v>
      </c>
      <c r="D48" s="37">
        <v>11</v>
      </c>
      <c r="E48" s="37">
        <v>5</v>
      </c>
      <c r="F48" s="39">
        <v>1</v>
      </c>
      <c r="G48" s="38"/>
      <c r="H48" s="39" t="s">
        <v>68</v>
      </c>
      <c r="I48" s="39">
        <v>3</v>
      </c>
      <c r="J48" s="40" t="str">
        <f t="shared" si="1"/>
        <v>STE MARIE DU MONT</v>
      </c>
      <c r="K48" s="41">
        <v>0.35554494799999997</v>
      </c>
      <c r="L48" s="41">
        <v>0</v>
      </c>
      <c r="M48" s="41">
        <v>6.2421856850000008</v>
      </c>
      <c r="N48" s="41">
        <v>3.940778758</v>
      </c>
      <c r="O48" s="41">
        <v>0</v>
      </c>
      <c r="P48" s="41">
        <v>0</v>
      </c>
      <c r="Q48" s="41">
        <v>10.538509391</v>
      </c>
    </row>
    <row r="49" spans="1:17" x14ac:dyDescent="0.3">
      <c r="A49" s="10"/>
      <c r="B49" s="36" t="s">
        <v>52</v>
      </c>
      <c r="C49" s="42">
        <v>1</v>
      </c>
      <c r="D49" s="42">
        <v>1</v>
      </c>
      <c r="E49" s="42">
        <v>1</v>
      </c>
      <c r="F49" s="42"/>
      <c r="G49" s="43">
        <v>2</v>
      </c>
      <c r="H49" s="42" t="s">
        <v>68</v>
      </c>
      <c r="I49" s="42">
        <v>1</v>
      </c>
      <c r="J49" s="40" t="str">
        <f t="shared" si="1"/>
        <v>TENCIN</v>
      </c>
      <c r="K49" s="41">
        <v>0</v>
      </c>
      <c r="L49" s="41">
        <v>0.10527245</v>
      </c>
      <c r="M49" s="41">
        <v>0.37366539999999998</v>
      </c>
      <c r="N49" s="41">
        <v>14.237328264000002</v>
      </c>
      <c r="O49" s="41">
        <v>3.9038400000000002E-4</v>
      </c>
      <c r="P49" s="41">
        <v>0</v>
      </c>
      <c r="Q49" s="41">
        <v>14.716656498000003</v>
      </c>
    </row>
    <row r="50" spans="1:17" x14ac:dyDescent="0.3">
      <c r="A50" s="10"/>
      <c r="B50" s="24" t="s">
        <v>53</v>
      </c>
      <c r="C50" s="11">
        <v>8</v>
      </c>
      <c r="D50" s="11">
        <v>10</v>
      </c>
      <c r="E50" s="11">
        <v>5</v>
      </c>
      <c r="F50" s="11"/>
      <c r="G50" s="15">
        <v>3</v>
      </c>
      <c r="H50" s="11">
        <v>1</v>
      </c>
      <c r="I50" s="11">
        <v>8</v>
      </c>
      <c r="J50" s="4" t="str">
        <f t="shared" si="1"/>
        <v>THEYS</v>
      </c>
      <c r="K50" s="6">
        <v>0</v>
      </c>
      <c r="L50" s="6">
        <v>1.344677315</v>
      </c>
      <c r="M50" s="6">
        <v>6.4026107659999996</v>
      </c>
      <c r="N50" s="6">
        <v>45.877355778999998</v>
      </c>
      <c r="O50" s="6">
        <v>0.20652360099999997</v>
      </c>
      <c r="P50" s="6">
        <v>0</v>
      </c>
      <c r="Q50" s="6">
        <v>53.831167461</v>
      </c>
    </row>
    <row r="51" spans="1:17" x14ac:dyDescent="0.3">
      <c r="A51" s="25" t="s">
        <v>65</v>
      </c>
      <c r="B51" s="26" t="s">
        <v>63</v>
      </c>
      <c r="C51" s="44">
        <v>2</v>
      </c>
      <c r="D51" s="44">
        <v>3</v>
      </c>
      <c r="E51" s="44"/>
      <c r="F51" s="44">
        <v>3</v>
      </c>
      <c r="G51" s="45"/>
      <c r="H51" s="44" t="s">
        <v>68</v>
      </c>
      <c r="I51" s="44"/>
      <c r="J51" s="27" t="str">
        <f t="shared" si="1"/>
        <v>VAULNAVEYS-LE-HAUT</v>
      </c>
      <c r="K51" s="31">
        <v>0</v>
      </c>
      <c r="L51" s="31">
        <v>0</v>
      </c>
      <c r="M51" s="31">
        <v>3.4509231730000001</v>
      </c>
      <c r="N51" s="31">
        <v>4.6529599999999997E-4</v>
      </c>
      <c r="O51" s="31">
        <v>0</v>
      </c>
      <c r="P51" s="31">
        <v>0</v>
      </c>
      <c r="Q51" s="31">
        <v>3.4513884689999998</v>
      </c>
    </row>
    <row r="52" spans="1:17" x14ac:dyDescent="0.3">
      <c r="A52" s="25" t="s">
        <v>65</v>
      </c>
      <c r="B52" s="26" t="s">
        <v>64</v>
      </c>
      <c r="C52" s="44"/>
      <c r="D52" s="44"/>
      <c r="E52" s="44"/>
      <c r="F52" s="44"/>
      <c r="G52" s="45"/>
      <c r="H52" s="44" t="s">
        <v>68</v>
      </c>
      <c r="I52" s="44"/>
      <c r="J52" s="27" t="str">
        <f t="shared" si="1"/>
        <v>VENON</v>
      </c>
      <c r="K52" s="31">
        <v>0</v>
      </c>
      <c r="L52" s="31">
        <v>0</v>
      </c>
      <c r="M52" s="31">
        <v>0</v>
      </c>
      <c r="N52" s="31">
        <v>2.5369001999999998E-2</v>
      </c>
      <c r="O52" s="31">
        <v>0</v>
      </c>
      <c r="P52" s="31">
        <v>0</v>
      </c>
      <c r="Q52" s="31">
        <v>2.5369001999999998E-2</v>
      </c>
    </row>
    <row r="53" spans="1:17" x14ac:dyDescent="0.3">
      <c r="A53" s="10"/>
      <c r="B53" s="24" t="s">
        <v>54</v>
      </c>
      <c r="C53" s="16"/>
      <c r="D53" s="16"/>
      <c r="E53" s="11">
        <v>1</v>
      </c>
      <c r="F53" s="11">
        <v>1</v>
      </c>
      <c r="G53" s="15"/>
      <c r="H53" s="11" t="s">
        <v>68</v>
      </c>
      <c r="I53" s="11">
        <v>1</v>
      </c>
      <c r="J53" s="4" t="str">
        <f t="shared" si="1"/>
        <v>VILLARD BONNOT</v>
      </c>
      <c r="K53" s="6">
        <v>0</v>
      </c>
      <c r="L53" s="6">
        <v>0</v>
      </c>
      <c r="M53" s="6">
        <v>4.8627263460000005</v>
      </c>
      <c r="N53" s="6">
        <v>38.365735145999999</v>
      </c>
      <c r="O53" s="6">
        <v>5.0418893999999999E-2</v>
      </c>
      <c r="P53" s="6">
        <v>0</v>
      </c>
      <c r="Q53" s="6">
        <v>43.278880386000004</v>
      </c>
    </row>
    <row r="54" spans="1:17" x14ac:dyDescent="0.3">
      <c r="B54" s="7" t="s">
        <v>4</v>
      </c>
      <c r="C54" s="21">
        <f t="shared" ref="C54:I54" si="2">SUM(C3:C53)</f>
        <v>161</v>
      </c>
      <c r="D54" s="21">
        <f>SUM(D3:D53)</f>
        <v>230</v>
      </c>
      <c r="E54" s="21">
        <f t="shared" si="2"/>
        <v>112</v>
      </c>
      <c r="F54" s="21">
        <f t="shared" si="2"/>
        <v>45</v>
      </c>
      <c r="G54" s="21">
        <f>SUM(G3:G53)</f>
        <v>55</v>
      </c>
      <c r="H54" s="21">
        <f t="shared" si="2"/>
        <v>30</v>
      </c>
      <c r="I54" s="21">
        <f t="shared" si="2"/>
        <v>192</v>
      </c>
      <c r="J54" s="7" t="s">
        <v>4</v>
      </c>
      <c r="K54" s="18">
        <f t="shared" ref="K54:Q54" si="3">SUM(K3:K53)</f>
        <v>12.736315336000001</v>
      </c>
      <c r="L54" s="18">
        <f t="shared" si="3"/>
        <v>6.0423395420000006</v>
      </c>
      <c r="M54" s="18">
        <f t="shared" si="3"/>
        <v>269.26026316349993</v>
      </c>
      <c r="N54" s="18">
        <f t="shared" si="3"/>
        <v>1029.7126198049996</v>
      </c>
      <c r="O54" s="18">
        <f t="shared" si="3"/>
        <v>4.2123484629999997</v>
      </c>
      <c r="P54" s="18">
        <f t="shared" si="3"/>
        <v>7.8765148570000001</v>
      </c>
      <c r="Q54" s="18">
        <f t="shared" si="3"/>
        <v>1329.8404011665002</v>
      </c>
    </row>
    <row r="55" spans="1:17" x14ac:dyDescent="0.3">
      <c r="C55" s="22"/>
      <c r="D55" s="22"/>
      <c r="E55" s="22"/>
      <c r="F55" s="22"/>
      <c r="G55" s="22"/>
      <c r="H55" s="22"/>
      <c r="I55" s="22"/>
      <c r="K55" s="19"/>
      <c r="L55" s="19"/>
      <c r="M55" s="19"/>
      <c r="N55" s="19"/>
      <c r="O55" s="19"/>
      <c r="P55" s="19"/>
      <c r="Q55" s="19"/>
    </row>
    <row r="56" spans="1:17" x14ac:dyDescent="0.3">
      <c r="B56" s="7" t="s">
        <v>67</v>
      </c>
      <c r="C56" s="23">
        <f t="shared" ref="C56:H56" si="4">SUMIF($A$3:$A$53,"hors CCLG",C3:C53)</f>
        <v>2</v>
      </c>
      <c r="D56" s="23">
        <f>SUMIF($A$3:$A$53,"hors CCLG",D3:D53)</f>
        <v>3</v>
      </c>
      <c r="E56" s="23">
        <f>SUMIF($A$3:$A$53,"hors CCLG",E3:E53)</f>
        <v>0</v>
      </c>
      <c r="F56" s="23">
        <f t="shared" si="4"/>
        <v>4</v>
      </c>
      <c r="G56" s="23">
        <f>SUMIF($A$3:$A$53,"hors CCLG",G3:G53)</f>
        <v>0</v>
      </c>
      <c r="H56" s="23">
        <f t="shared" si="4"/>
        <v>0</v>
      </c>
      <c r="I56" s="23">
        <f>SUMIF($A$3:$A$53,"hors CCLG",I3:I53)</f>
        <v>1</v>
      </c>
      <c r="J56" s="7" t="s">
        <v>67</v>
      </c>
      <c r="K56" s="20">
        <f t="shared" ref="K56:Q56" si="5">SUMIF($A$3:$A$53,"hors CCLG",K3:K53)</f>
        <v>0</v>
      </c>
      <c r="L56" s="20">
        <f t="shared" si="5"/>
        <v>0</v>
      </c>
      <c r="M56" s="20">
        <f t="shared" si="5"/>
        <v>13.403181917</v>
      </c>
      <c r="N56" s="20">
        <f t="shared" si="5"/>
        <v>3.3116447E-2</v>
      </c>
      <c r="O56" s="20">
        <f t="shared" si="5"/>
        <v>0.49488508299999995</v>
      </c>
      <c r="P56" s="20">
        <f t="shared" si="5"/>
        <v>0</v>
      </c>
      <c r="Q56" s="20">
        <f t="shared" si="5"/>
        <v>13.931183446999999</v>
      </c>
    </row>
    <row r="57" spans="1:17" x14ac:dyDescent="0.3">
      <c r="C57" s="22"/>
      <c r="D57" s="22"/>
      <c r="E57" s="22"/>
      <c r="F57" s="22"/>
      <c r="G57" s="22"/>
      <c r="H57" s="22"/>
      <c r="I57" s="22"/>
      <c r="K57" s="19"/>
      <c r="L57" s="19"/>
      <c r="M57" s="19"/>
      <c r="N57" s="19"/>
      <c r="O57" s="19"/>
      <c r="P57" s="19"/>
      <c r="Q57" s="19"/>
    </row>
    <row r="58" spans="1:17" x14ac:dyDescent="0.3">
      <c r="B58" s="7" t="s">
        <v>66</v>
      </c>
      <c r="C58" s="23">
        <f>C54-C56</f>
        <v>159</v>
      </c>
      <c r="D58" s="23">
        <f>D54-D56</f>
        <v>227</v>
      </c>
      <c r="E58" s="23">
        <f>E54-E56</f>
        <v>112</v>
      </c>
      <c r="F58" s="23">
        <f t="shared" ref="F58:I58" si="6">F54-F56</f>
        <v>41</v>
      </c>
      <c r="G58" s="23">
        <f>G54-G56</f>
        <v>55</v>
      </c>
      <c r="H58" s="23">
        <f t="shared" si="6"/>
        <v>30</v>
      </c>
      <c r="I58" s="23">
        <f t="shared" si="6"/>
        <v>191</v>
      </c>
      <c r="J58" s="7" t="s">
        <v>66</v>
      </c>
      <c r="K58" s="20">
        <f t="shared" ref="K58:P58" si="7">K54-K56</f>
        <v>12.736315336000001</v>
      </c>
      <c r="L58" s="20">
        <f t="shared" si="7"/>
        <v>6.0423395420000006</v>
      </c>
      <c r="M58" s="20">
        <f t="shared" si="7"/>
        <v>255.85708124649992</v>
      </c>
      <c r="N58" s="20">
        <f t="shared" si="7"/>
        <v>1029.6795033579995</v>
      </c>
      <c r="O58" s="20">
        <f t="shared" si="7"/>
        <v>3.7174633799999999</v>
      </c>
      <c r="P58" s="20">
        <f t="shared" si="7"/>
        <v>7.8765148570000001</v>
      </c>
      <c r="Q58" s="20">
        <f>Q54-Q56</f>
        <v>1315.9092177195002</v>
      </c>
    </row>
    <row r="61" spans="1:17" x14ac:dyDescent="0.3">
      <c r="D61" s="48"/>
    </row>
    <row r="142" spans="1:31" x14ac:dyDescent="0.3">
      <c r="A142" s="46"/>
      <c r="B142" s="46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</row>
    <row r="407" spans="1:20" x14ac:dyDescent="0.3">
      <c r="A407" s="46"/>
      <c r="B407" s="46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</row>
    <row r="687" spans="1:21" x14ac:dyDescent="0.3">
      <c r="A687" s="46"/>
      <c r="B687" s="46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</row>
    <row r="736" spans="1:20" x14ac:dyDescent="0.3">
      <c r="A736" s="46"/>
      <c r="B736" s="46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</row>
    <row r="783" spans="1:19" x14ac:dyDescent="0.3">
      <c r="A783" s="46"/>
      <c r="B783" s="46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</row>
    <row r="1032" spans="1:33" x14ac:dyDescent="0.3">
      <c r="A1032" s="46"/>
      <c r="B1032" s="46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  <c r="S1032" s="47"/>
      <c r="T1032" s="47"/>
      <c r="U1032" s="47"/>
      <c r="V1032" s="47"/>
      <c r="W1032" s="47"/>
      <c r="X1032" s="47"/>
      <c r="Y1032" s="47"/>
      <c r="Z1032" s="47"/>
      <c r="AA1032" s="47"/>
      <c r="AB1032" s="47"/>
      <c r="AC1032" s="47"/>
      <c r="AD1032" s="47"/>
      <c r="AE1032" s="47"/>
      <c r="AF1032" s="47"/>
      <c r="AG1032" s="47"/>
    </row>
    <row r="1069" spans="1:20" x14ac:dyDescent="0.3">
      <c r="A1069" s="46"/>
      <c r="B1069" s="46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  <c r="S1069" s="47"/>
      <c r="T1069" s="47"/>
    </row>
  </sheetData>
  <sortState xmlns:xlrd2="http://schemas.microsoft.com/office/spreadsheetml/2017/richdata2" ref="B4:B46">
    <sortCondition ref="B1"/>
  </sortState>
  <mergeCells count="1">
    <mergeCell ref="J1:Q1"/>
  </mergeCells>
  <pageMargins left="0.7" right="0.7" top="0.75" bottom="0.75" header="0.3" footer="0.3"/>
  <pageSetup paperSize="9" scale="62" orientation="portrait" horizontalDpi="4294967293" r:id="rId1"/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2024-12-13T14:39:56Z</dcterms:modified>
</cp:coreProperties>
</file>